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CNM\"/>
    </mc:Choice>
  </mc:AlternateContent>
  <bookViews>
    <workbookView xWindow="0" yWindow="0" windowWidth="22335" windowHeight="8670"/>
  </bookViews>
  <sheets>
    <sheet name="SO 04-17-01.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27" i="1" l="1"/>
  <c r="I127" i="1"/>
  <c r="I123" i="1"/>
  <c r="O123" i="1" s="1"/>
  <c r="I119" i="1"/>
  <c r="O119" i="1" s="1"/>
  <c r="I115" i="1"/>
  <c r="O115" i="1" s="1"/>
  <c r="O111" i="1"/>
  <c r="I111" i="1"/>
  <c r="I107" i="1"/>
  <c r="O107" i="1" s="1"/>
  <c r="I103" i="1"/>
  <c r="O103" i="1" s="1"/>
  <c r="I99" i="1"/>
  <c r="O99" i="1" s="1"/>
  <c r="O95" i="1"/>
  <c r="I95" i="1"/>
  <c r="I91" i="1"/>
  <c r="O91" i="1" s="1"/>
  <c r="I87" i="1"/>
  <c r="O87" i="1" s="1"/>
  <c r="I82" i="1"/>
  <c r="O82" i="1" s="1"/>
  <c r="I78" i="1"/>
  <c r="O78" i="1" s="1"/>
  <c r="I74" i="1"/>
  <c r="O74" i="1" s="1"/>
  <c r="O70" i="1"/>
  <c r="I70" i="1"/>
  <c r="I66" i="1"/>
  <c r="O66" i="1" s="1"/>
  <c r="I62" i="1"/>
  <c r="O62" i="1" s="1"/>
  <c r="I58" i="1"/>
  <c r="Q49" i="1" s="1"/>
  <c r="I49" i="1" s="1"/>
  <c r="O54" i="1"/>
  <c r="I54" i="1"/>
  <c r="I50" i="1"/>
  <c r="O50" i="1" s="1"/>
  <c r="O45" i="1"/>
  <c r="I45" i="1"/>
  <c r="I41" i="1"/>
  <c r="O41" i="1" s="1"/>
  <c r="I37" i="1"/>
  <c r="O37" i="1" s="1"/>
  <c r="I33" i="1"/>
  <c r="O33" i="1" s="1"/>
  <c r="O29" i="1"/>
  <c r="I29" i="1"/>
  <c r="I25" i="1"/>
  <c r="O25" i="1" s="1"/>
  <c r="I21" i="1"/>
  <c r="O21" i="1" s="1"/>
  <c r="I17" i="1"/>
  <c r="Q8" i="1" s="1"/>
  <c r="I8" i="1" s="1"/>
  <c r="O13" i="1"/>
  <c r="I13" i="1"/>
  <c r="I9" i="1"/>
  <c r="O9" i="1" s="1"/>
  <c r="R49" i="1" l="1"/>
  <c r="O49" i="1" s="1"/>
  <c r="R8" i="1"/>
  <c r="O8" i="1" s="1"/>
  <c r="O2" i="1" s="1"/>
  <c r="R86" i="1"/>
  <c r="O86" i="1" s="1"/>
  <c r="Q86" i="1"/>
  <c r="I86" i="1" s="1"/>
  <c r="I3" i="1" s="1"/>
  <c r="O17" i="1"/>
  <c r="O58" i="1"/>
</calcChain>
</file>

<file path=xl/sharedStrings.xml><?xml version="1.0" encoding="utf-8"?>
<sst xmlns="http://schemas.openxmlformats.org/spreadsheetml/2006/main" count="439" uniqueCount="187">
  <si>
    <t>ASPE10</t>
  </si>
  <si>
    <t>Firma: SUDOP BRNO, spol. s r.o.</t>
  </si>
  <si>
    <t>3</t>
  </si>
  <si>
    <t>Příloha k formuláři pro ocenění nabídky</t>
  </si>
  <si>
    <t>S</t>
  </si>
  <si>
    <t xml:space="preserve">Stavba: </t>
  </si>
  <si>
    <t>18060</t>
  </si>
  <si>
    <t>SO 04-17-01.1</t>
  </si>
  <si>
    <t>0,00</t>
  </si>
  <si>
    <t>2</t>
  </si>
  <si>
    <t>O</t>
  </si>
  <si>
    <t>Rozpočet:</t>
  </si>
  <si>
    <t>T.ú. Střelice - Tetčice, železniční svršek</t>
  </si>
  <si>
    <t>15,00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</si>
  <si>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</si>
  <si>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</si>
  <si>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</si>
  <si>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</si>
  <si>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</si>
  <si>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</si>
  <si>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</si>
  <si>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</si>
  <si>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21,00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</si>
  <si>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</si>
  <si>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</si>
  <si>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</si>
  <si>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</si>
  <si>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</si>
  <si>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</si>
  <si>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</si>
  <si>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</si>
  <si>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</si>
  <si>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</si>
  <si>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Všeobecné konstrukce a práce</t>
  </si>
  <si>
    <t>P</t>
  </si>
  <si>
    <t>015111</t>
  </si>
  <si>
    <t/>
  </si>
  <si>
    <t>POPLATKY ZA LIKVIDACŮ ODPADŮ NEKONTAMINOVANÝCH - 17 05 04  VYTĚŽENÉ ZEMINY A HORNINY -  I. TŘÍDA TĚŽITELNOSTI</t>
  </si>
  <si>
    <t>T</t>
  </si>
  <si>
    <t>PP</t>
  </si>
  <si>
    <t>VV</t>
  </si>
  <si>
    <t>1093,50*2*0,2=437,400 [A]</t>
  </si>
  <si>
    <t>TS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</si>
  <si>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</si>
  <si>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015210</t>
  </si>
  <si>
    <t>POPLATKY ZA LIKVIDACI ODPADŮ NEKONTAMINOVANÝCH - 17 01 01 ŽELEZNIČNÍ PRAŽCE BETONOVÉ</t>
  </si>
  <si>
    <t>21,45=21,450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</si>
  <si>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</si>
  <si>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015250</t>
  </si>
  <si>
    <t>POPLATKY ZA LIKVIDACI ODPADŮ NEKONTAMINOVANÝCH - 17 02 03 POLYETYLÉNOVÉ PODLOŽKY (ŽEL. SVRŠEK)</t>
  </si>
  <si>
    <t>015260</t>
  </si>
  <si>
    <t>POPLATKY ZA LIKVIDACI ODPADŮ NEKONTAMINOVANÝCH - 07 02 99 PRYŽOVÉ PODLOŽKY (ŽEL. SVRŠEK)</t>
  </si>
  <si>
    <t>015510</t>
  </si>
  <si>
    <t>POPLATKY ZA LIKVIDACI ODPADŮ NEBEZPEČNÝCH - 17 05 07* LOKÁLNĚ ZNEČIŠTĚNÝ ŠTĚRK A ZEMINA Z KOLEJIŠTĚ (VÝHYBKY)</t>
  </si>
  <si>
    <t>10% z původního množství na biodegradaci</t>
  </si>
  <si>
    <t>1093,50*2*0,1=218,700 [A]</t>
  </si>
  <si>
    <t>029611</t>
  </si>
  <si>
    <t>OSTATNÍ POŽADAVKY - ODBORNÝ DOZOR</t>
  </si>
  <si>
    <t>HOD</t>
  </si>
  <si>
    <t>odhad.</t>
  </si>
  <si>
    <t>zahrnuje veškeré náklady spojené s objednatelem požadovaným dozorem</t>
  </si>
  <si>
    <t>7</t>
  </si>
  <si>
    <t>R015510</t>
  </si>
  <si>
    <t>POPLATKY ZA LIKVIDACI ODPADŮ KONTAMINOVANÝCH - 17 05 07 štěrk kontaminovaný nebezpečnými látkami</t>
  </si>
  <si>
    <t>5% z původního množství.</t>
  </si>
  <si>
    <t>1093,50*2*0,05=109,350 [A]</t>
  </si>
  <si>
    <t>8</t>
  </si>
  <si>
    <t>R1-0297</t>
  </si>
  <si>
    <t>Kontrola GPK měřicím vozem</t>
  </si>
  <si>
    <t>km</t>
  </si>
  <si>
    <t>(1,345-0,797)+(1,144-0,797)=0,895 [A]</t>
  </si>
  <si>
    <t>zahrnuje veškeré náklady spojené s objednatelem požadovaným měřením a vyhodnocením.</t>
  </si>
  <si>
    <t>R2-0297</t>
  </si>
  <si>
    <t>Kontrola prostorové průchodnosti koleje</t>
  </si>
  <si>
    <t>Kompletní provedení měření GPK měřícím vozem dle TKP staveb státních drah včetně předání 2 paré záznamu měření. Včetně všech nezbytných nákladů na provedení, včetně přepravy měřícího vozu z domovského stanoviště tam i zpět.</t>
  </si>
  <si>
    <t>R3-0297</t>
  </si>
  <si>
    <t>kontinuální radarové měření pražcového podloží</t>
  </si>
  <si>
    <t>zahrnuje veškeré náklady spojené s objednatelem požadovaným měřením a vyhodnocením</t>
  </si>
  <si>
    <t>Komunikace</t>
  </si>
  <si>
    <t>11</t>
  </si>
  <si>
    <t>512550</t>
  </si>
  <si>
    <t>KOLEJOVÉ LOŽE - ZŘÍZENÍ Z KAMENIVA HRUBÉHO DRCENÉHO (ŠTĚRK)</t>
  </si>
  <si>
    <t>M3</t>
  </si>
  <si>
    <t>2069,02=2 069,020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</si>
  <si>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</si>
  <si>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12</t>
  </si>
  <si>
    <t>513550</t>
  </si>
  <si>
    <t>KOLEJOVÉ LOŽE - DOPLNĚNÍ Z KAMENIVA HRUBÉHO DRCENÉHO (ŠTĚRK)</t>
  </si>
  <si>
    <t>50*0,8=40,000 [A]</t>
  </si>
  <si>
    <t>13</t>
  </si>
  <si>
    <t>528372</t>
  </si>
  <si>
    <t>KOLEJ 49 E1, ROZD. "U", BEZSTYKOVÁ, PR. BET. VÝHYBKOVÝ KRÁTKÝ, UP. PRUŽNÉ</t>
  </si>
  <si>
    <t>m</t>
  </si>
  <si>
    <t>3=3,000 [A]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</si>
  <si>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</si>
  <si>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14</t>
  </si>
  <si>
    <t>52C352</t>
  </si>
  <si>
    <t>KOLEJ 49 E1 DLOUHÉ PASY TEPELNĚ OPRACOVANÉ, ROZD. "U", BEZSTYKOVÁ, PR. BET. BEZPODKLADNICOVÝ, UP. PRUŽNÉ</t>
  </si>
  <si>
    <t>842,511=842,511 [A]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</si>
  <si>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dopravu dlouhých kolejnicových pasů na místo určení  
 – následnou výměnu inventárních kolejnic dlouhými kolejnicovými pasy pomocí vhodného zařízení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</si>
  <si>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15</t>
  </si>
  <si>
    <t>542121</t>
  </si>
  <si>
    <t>SMĚROVÉ A VÝŠKOVÉ VYROVNÁNÍ KOLEJE NA PRAŽCÍCH BETONOVÝCH DO 0,05 M</t>
  </si>
  <si>
    <t>50=50,000 [A]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</si>
  <si>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</si>
  <si>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16</t>
  </si>
  <si>
    <t>545122</t>
  </si>
  <si>
    <t>SVAR KOLEJNIC (STEJNÉHO TVARU) 49 E1, T SPOJITĚ</t>
  </si>
  <si>
    <t>KUS</t>
  </si>
  <si>
    <t>34=34,000 [A]</t>
  </si>
  <si>
    <t>Jednotlivým svarem se rozumí svar, který splňuje některé z následujících kriterií:  
– počet svarů v jednom objektu je menší než 20 ks  
– při vevařování lepených izolovaných styků a dilatačních zařízení do kolejí  
–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</si>
  <si>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17</t>
  </si>
  <si>
    <t>549111</t>
  </si>
  <si>
    <t>BROUŠENÍ KOLEJE A VÝHYBEK</t>
  </si>
  <si>
    <t>895,5=895,500 [A]</t>
  </si>
  <si>
    <t>1. Položka obsahuje:  
 – přípravné práce, zejména odstraňování překážek v koleji a výhybce, např. odstranění kolejových propojek, ukolejnění ap.  
 – vlastní broušení a související práce a materiál, např. brusivo  
 – dokončovací práce, zejména zpětná montáž odstraněného zařízení, např. kolejových propojek, ukolejnění ap.  
 – dopravu brousící soupravy a doprovodných vozů na místo broušení a zpět  
 – příplatky za ztížené podmínky při práci v koleji, např. překážky po stranách koleje, práci v tunelu ap.  
2. Položka neobsahuje:  
 X  
3. Způsob měření:  
Měří se délka koleje ve smyslu ČSN 73 6360, tj. v ose koleje.</t>
  </si>
  <si>
    <t>18</t>
  </si>
  <si>
    <t>549331</t>
  </si>
  <si>
    <t>ZŘÍZENÍ BEZSTYKOVÉ KOLEJE NA STÁVAJÍCÍCH ÚSECÍCH V KOLEJI</t>
  </si>
  <si>
    <t>napojení do stávající trati.</t>
  </si>
  <si>
    <t>1. Položka obsahuje:  
 –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</si>
  <si>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19</t>
  </si>
  <si>
    <t>R514000</t>
  </si>
  <si>
    <t>KOLEJOVÉ LOŽE - RECYKLACE</t>
  </si>
  <si>
    <t>1093,5=1 093,500 [A]</t>
  </si>
  <si>
    <t>1. Položka obsahuje:  
 – veškeré práce a materiál obsažený v názvu položky  
2. Položka neobsahuje:  
 – případné doplnění lože, vykazuje se položkami 5135x0  
 – poplatek za likvidaci odpadů (nacení se dle SSD 0)  
3. Způsob měření:  
Měří se metr krychlový kolejového lože ve stavu před pročištěním, tj. před odečtením odpadního materiálu.</t>
  </si>
  <si>
    <t>Ostatní konstrukce a práce</t>
  </si>
  <si>
    <t>20</t>
  </si>
  <si>
    <t>922401</t>
  </si>
  <si>
    <t>ZARÁŽEDLO KOLEJNICOVÉ</t>
  </si>
  <si>
    <t>1. Položka obsahuje:  
 – dodávku a montáž veškerého materiálu nutného ke zřízení kompletní konstrukce kolejnicového zarážedl včetně nárazníků, návěsti, upevňovacích prvků ap.  
 – veškeré práce v kolejovém loži  
 – příplatky za ztížené podmínky vyskytující se při zřízení zarážedla, např. za překážky na straně koleje ap.  
2. Položka neobsahuje:  
 X  
3. Způsob měření:  
Udává se počet kusů kompletní konstrukce nebo práce.</t>
  </si>
  <si>
    <t>21</t>
  </si>
  <si>
    <t>923911</t>
  </si>
  <si>
    <t>ZAJIŠŤOVACÍ ZNAČKA REFERENČNÍHO BODU</t>
  </si>
  <si>
    <t>cca po 35m.</t>
  </si>
  <si>
    <t>1. Položka obsahuje:  
 – geodetické zaměření a kontrolu připravenosti pro osazení značky referenčního bodu  
 – vyvrtání otvoru požadovaného průměru a další práce dle předpisu SŽDC M 21  
 – dodávku a montáž zajišťovací značky referenčního bodu  
 – veškerý pomocný materiál a nářadí  
 – kontrolní měření  
 – vyhotovení příslušné dokumentace  
2. Položka neobsahuje:  
 X  
3. Způsob měření:  
Udává se počet kusů kompletní konstrukce nebo práce.</t>
  </si>
  <si>
    <t>22</t>
  </si>
  <si>
    <t>923931</t>
  </si>
  <si>
    <t>ZAJIŠŤOVACÍ ZNAČKA KONZOLOVÁ (K) NA SLOUPU TRAKČNÍHO STOŽÁRU</t>
  </si>
  <si>
    <t>1. Položka obsahuje:  
 – geodetické zaměření a kontrolu připravenosti pro osazení značky  
 – upevnění podpůrné konstrukce na sloup trakčního stožáru  
 – dodávku konzolové zajišťovací značky v požadovaném provedení  
 – nalepení nebo uchycení zajišťovací značky a další související práce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</si>
  <si>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23</t>
  </si>
  <si>
    <t>925120</t>
  </si>
  <si>
    <t>DRÁŽNÍ STEZKY Z DRTI TL. PŘES 50 MM</t>
  </si>
  <si>
    <t>m2</t>
  </si>
  <si>
    <t>106,56=106,560 [A]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</si>
  <si>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</si>
  <si>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24</t>
  </si>
  <si>
    <t>965010</t>
  </si>
  <si>
    <t>ODSTRANĚNÍ KOLEJOVÉHO LOŽE A DRÁŽNÍCH STEZEK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</si>
  <si>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</si>
  <si>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25</t>
  </si>
  <si>
    <t>965021</t>
  </si>
  <si>
    <t>ODSTRANĚNÍ KOLEJOVÉHO LOŽE A DRÁŽNÍCH STEZEK - ODVOZ NA SKLÁDKU</t>
  </si>
  <si>
    <t>M3KM</t>
  </si>
  <si>
    <t>Z lomu Omice po recyklaci. 65% jde zpět do stavby, zbytek rozdělen na skládky.</t>
  </si>
  <si>
    <t>1093,5*0,2*25+1093,5*0,1*25+1093,5*0,05*50=10 935,000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</si>
  <si>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</si>
  <si>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26</t>
  </si>
  <si>
    <t>965023</t>
  </si>
  <si>
    <t>ODSTRANĚNÍ KOLEJOVÉHO LOŽE A DRÁŽNÍCH STEZEK - ODVOZ NA RECYKLACI</t>
  </si>
  <si>
    <t>Do lomu Omice.</t>
  </si>
  <si>
    <t>1093,5*3=3 280,500 [A]</t>
  </si>
  <si>
    <t>27</t>
  </si>
  <si>
    <t>965113</t>
  </si>
  <si>
    <t>DEMONTÁŽ KOLEJE NA BETONOVÝCH PRAŽCÍCH DO KOLEJOVÝCH POLÍ S ODVOZEM NA MONTÁŽNÍ ZÁKLADNU S NÁSLEDNÝM ROZEBRÁNÍM</t>
  </si>
  <si>
    <t>497,9=497,900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</si>
  <si>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</si>
  <si>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28</t>
  </si>
  <si>
    <t>965116</t>
  </si>
  <si>
    <t>DEMONTÁŽ KOLEJE NA BETONOVÝCH PRAŽCÍCH - ODVOZ ROZEBRANÝCH SOUČÁSTÍ (Z MÍSTA DEMONTÁŽE NEBO Z MONTÁŽNÍ ZÁKLADNY) K LIKVIDACI</t>
  </si>
  <si>
    <t>tkm</t>
  </si>
  <si>
    <t>Přesun materiálu k uložení či likvidaci. 20km.</t>
  </si>
  <si>
    <t>259,715*20=5 194,300 [A]</t>
  </si>
  <si>
    <t>1. Položka obsahuje:  
 – naložení na dopravní prostředek, odvoz a složení  
 – případné překládky na trase  
2. Položka neobsahuje:  
 – poplatky za likvidaci odpadů, nacení se položkami ze ssd 0  
3. Způsob měření:  
Výměra je sumou součinů tun vybouraného materiálu v původním stavu a k nim příslušných jednotlivých odvozových vzdáleností v kilometrech.</t>
  </si>
  <si>
    <t>29</t>
  </si>
  <si>
    <t>96616A</t>
  </si>
  <si>
    <t>BOURÁNÍ KONSTRUKCÍ ZE ŽELEZOBETONU - BEZ DOPRAVY</t>
  </si>
  <si>
    <t>4=4,000 [A]</t>
  </si>
  <si>
    <t>položka zahrnuje: 
- rozbourání konstrukce bez ohledu na použitou technologii 
- veškeré pomocné konstrukce (lešení a pod.)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</si>
  <si>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30</t>
  </si>
  <si>
    <t>96616B</t>
  </si>
  <si>
    <t>BOURÁNÍ KONSTRUKCÍ ZE ŽELEZOBETONU - DOPRAVA</t>
  </si>
  <si>
    <t>4*2,5*3=30,000 [A]</t>
  </si>
  <si>
    <t>Položka zahrnuje samostatnou dopravu suti a vybouraných hmot. Množství se určí jako součin hmotnosti [t] a požadované vzdálenosti [km].</t>
  </si>
  <si>
    <t xml:space="preserve">Elektrizace trati vč. PEÚ Brno - Zastávka u Brna 1.etapa - po připomínkách   </t>
  </si>
  <si>
    <t>SO 04-17-01.1_a</t>
  </si>
  <si>
    <t>Změna č.1 k 18.10.2019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</si>
</sst>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4" fontId="0" fillId="2" borderId="3" xfId="1" applyNumberFormat="1" applyFont="1" applyFill="1" applyBorder="1" applyAlignment="1">
      <alignment horizontal="center"/>
    </xf>
    <xf numFmtId="0" fontId="3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0" fillId="2" borderId="4" xfId="1" applyFont="1" applyFill="1" applyBorder="1"/>
    <xf numFmtId="0" fontId="4" fillId="3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right"/>
    </xf>
    <xf numFmtId="0" fontId="5" fillId="2" borderId="4" xfId="1" applyFont="1" applyFill="1" applyBorder="1" applyAlignment="1">
      <alignment wrapText="1"/>
    </xf>
    <xf numFmtId="4" fontId="5" fillId="2" borderId="4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5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  <xf numFmtId="0" fontId="4" fillId="3" borderId="3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7" fillId="2" borderId="3" xfId="1" applyFont="1" applyFill="1" applyBorder="1" applyAlignment="1">
      <alignment horizontal="center"/>
    </xf>
    <xf numFmtId="0" fontId="7" fillId="2" borderId="0" xfId="1" applyFont="1" applyFill="1"/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0"/>
  <sheetViews>
    <sheetView tabSelected="1" workbookViewId="0">
      <pane ySplit="7" topLeftCell="A8" activePane="bottomLeft" state="frozen"/>
      <selection pane="bottomLeft" activeCell="H1" sqref="H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33" t="s">
        <v>186</v>
      </c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0+O8+O49+O86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28" t="s">
        <v>6</v>
      </c>
      <c r="D3" s="29"/>
      <c r="E3" s="5" t="s">
        <v>184</v>
      </c>
      <c r="F3" s="1"/>
      <c r="G3" s="6"/>
      <c r="H3" s="32" t="s">
        <v>185</v>
      </c>
      <c r="I3" s="7">
        <f>0+I8+I49+I86</f>
        <v>0</v>
      </c>
      <c r="O3" t="s">
        <v>8</v>
      </c>
      <c r="P3" t="s">
        <v>9</v>
      </c>
    </row>
    <row r="4" spans="1:18" ht="15" customHeight="1" x14ac:dyDescent="0.25">
      <c r="A4" t="s">
        <v>10</v>
      </c>
      <c r="B4" s="8" t="s">
        <v>11</v>
      </c>
      <c r="C4" s="30" t="s">
        <v>7</v>
      </c>
      <c r="D4" s="31"/>
      <c r="E4" s="9" t="s">
        <v>12</v>
      </c>
      <c r="F4" s="3"/>
      <c r="G4" s="3"/>
      <c r="H4" s="10"/>
      <c r="I4" s="10"/>
      <c r="O4" t="s">
        <v>13</v>
      </c>
      <c r="P4" t="s">
        <v>9</v>
      </c>
    </row>
    <row r="5" spans="1:18" ht="12.75" customHeight="1" x14ac:dyDescent="0.2">
      <c r="A5" s="27" t="s">
        <v>14</v>
      </c>
      <c r="B5" s="27" t="s">
        <v>15</v>
      </c>
      <c r="C5" s="27" t="s">
        <v>16</v>
      </c>
      <c r="D5" s="27" t="s">
        <v>17</v>
      </c>
      <c r="E5" s="27" t="s">
        <v>18</v>
      </c>
      <c r="F5" s="27" t="s">
        <v>19</v>
      </c>
      <c r="G5" s="27" t="s">
        <v>20</v>
      </c>
      <c r="H5" s="27" t="s">
        <v>21</v>
      </c>
      <c r="I5" s="27"/>
      <c r="O5" t="s">
        <v>22</v>
      </c>
      <c r="P5" t="s">
        <v>9</v>
      </c>
    </row>
    <row r="6" spans="1:18" ht="12.75" customHeight="1" x14ac:dyDescent="0.2">
      <c r="A6" s="27"/>
      <c r="B6" s="27"/>
      <c r="C6" s="27"/>
      <c r="D6" s="27"/>
      <c r="E6" s="27"/>
      <c r="F6" s="27"/>
      <c r="G6" s="27"/>
      <c r="H6" s="11" t="s">
        <v>23</v>
      </c>
      <c r="I6" s="11" t="s">
        <v>24</v>
      </c>
    </row>
    <row r="7" spans="1:18" ht="12.75" customHeight="1" x14ac:dyDescent="0.2">
      <c r="A7" s="11" t="s">
        <v>25</v>
      </c>
      <c r="B7" s="11" t="s">
        <v>26</v>
      </c>
      <c r="C7" s="11" t="s">
        <v>9</v>
      </c>
      <c r="D7" s="11" t="s">
        <v>2</v>
      </c>
      <c r="E7" s="11" t="s">
        <v>27</v>
      </c>
      <c r="F7" s="11" t="s">
        <v>28</v>
      </c>
      <c r="G7" s="11" t="s">
        <v>29</v>
      </c>
      <c r="H7" s="11" t="s">
        <v>30</v>
      </c>
      <c r="I7" s="11" t="s">
        <v>31</v>
      </c>
    </row>
    <row r="8" spans="1:18" ht="12.75" customHeight="1" x14ac:dyDescent="0.2">
      <c r="A8" s="10" t="s">
        <v>32</v>
      </c>
      <c r="B8" s="10"/>
      <c r="C8" s="12" t="s">
        <v>25</v>
      </c>
      <c r="D8" s="10"/>
      <c r="E8" s="13" t="s">
        <v>33</v>
      </c>
      <c r="F8" s="10"/>
      <c r="G8" s="10"/>
      <c r="H8" s="10"/>
      <c r="I8" s="14">
        <f>0+Q8</f>
        <v>0</v>
      </c>
      <c r="O8">
        <f>0+R8</f>
        <v>0</v>
      </c>
      <c r="Q8">
        <f>0+I9+I13+I17+I21+I25+I29+I33+I37+I41+I45</f>
        <v>0</v>
      </c>
      <c r="R8">
        <f>0+O9+O13+O17+O21+O25+O29+O33+O37+O41+O45</f>
        <v>0</v>
      </c>
    </row>
    <row r="9" spans="1:18" ht="25.5" x14ac:dyDescent="0.2">
      <c r="A9" s="15" t="s">
        <v>34</v>
      </c>
      <c r="B9" s="16" t="s">
        <v>26</v>
      </c>
      <c r="C9" s="16" t="s">
        <v>35</v>
      </c>
      <c r="D9" s="15" t="s">
        <v>36</v>
      </c>
      <c r="E9" s="17" t="s">
        <v>37</v>
      </c>
      <c r="F9" s="18" t="s">
        <v>38</v>
      </c>
      <c r="G9" s="19">
        <v>437.4</v>
      </c>
      <c r="H9" s="20">
        <v>0</v>
      </c>
      <c r="I9" s="20">
        <f>ROUND(ROUND(H9,2)*ROUND(G9,3),2)</f>
        <v>0</v>
      </c>
      <c r="O9">
        <f>(I9*21)/100</f>
        <v>0</v>
      </c>
      <c r="P9" t="s">
        <v>9</v>
      </c>
    </row>
    <row r="10" spans="1:18" x14ac:dyDescent="0.2">
      <c r="A10" s="21" t="s">
        <v>39</v>
      </c>
      <c r="E10" s="22" t="s">
        <v>36</v>
      </c>
    </row>
    <row r="11" spans="1:18" x14ac:dyDescent="0.2">
      <c r="A11" s="23" t="s">
        <v>40</v>
      </c>
      <c r="E11" s="24" t="s">
        <v>41</v>
      </c>
    </row>
    <row r="12" spans="1:18" ht="140.25" x14ac:dyDescent="0.2">
      <c r="A12" t="s">
        <v>42</v>
      </c>
      <c r="E12" s="22" t="s">
        <v>43</v>
      </c>
    </row>
    <row r="13" spans="1:18" ht="25.5" x14ac:dyDescent="0.2">
      <c r="A13" s="15" t="s">
        <v>34</v>
      </c>
      <c r="B13" s="16" t="s">
        <v>9</v>
      </c>
      <c r="C13" s="16" t="s">
        <v>44</v>
      </c>
      <c r="D13" s="15" t="s">
        <v>36</v>
      </c>
      <c r="E13" s="17" t="s">
        <v>45</v>
      </c>
      <c r="F13" s="18" t="s">
        <v>38</v>
      </c>
      <c r="G13" s="19">
        <v>21.45</v>
      </c>
      <c r="H13" s="20">
        <v>0</v>
      </c>
      <c r="I13" s="20">
        <f>ROUND(ROUND(H13,2)*ROUND(G13,3),2)</f>
        <v>0</v>
      </c>
      <c r="O13">
        <f>(I13*21)/100</f>
        <v>0</v>
      </c>
      <c r="P13" t="s">
        <v>9</v>
      </c>
    </row>
    <row r="14" spans="1:18" x14ac:dyDescent="0.2">
      <c r="A14" s="21" t="s">
        <v>39</v>
      </c>
      <c r="E14" s="22" t="s">
        <v>36</v>
      </c>
    </row>
    <row r="15" spans="1:18" x14ac:dyDescent="0.2">
      <c r="A15" s="23" t="s">
        <v>40</v>
      </c>
      <c r="E15" s="24" t="s">
        <v>46</v>
      </c>
    </row>
    <row r="16" spans="1:18" ht="140.25" x14ac:dyDescent="0.2">
      <c r="A16" t="s">
        <v>42</v>
      </c>
      <c r="E16" s="22" t="s">
        <v>47</v>
      </c>
    </row>
    <row r="17" spans="1:16" ht="25.5" x14ac:dyDescent="0.2">
      <c r="A17" s="15" t="s">
        <v>34</v>
      </c>
      <c r="B17" s="16" t="s">
        <v>2</v>
      </c>
      <c r="C17" s="16" t="s">
        <v>48</v>
      </c>
      <c r="D17" s="15" t="s">
        <v>36</v>
      </c>
      <c r="E17" s="17" t="s">
        <v>49</v>
      </c>
      <c r="F17" s="18" t="s">
        <v>38</v>
      </c>
      <c r="G17" s="19">
        <v>0.121</v>
      </c>
      <c r="H17" s="20">
        <v>0</v>
      </c>
      <c r="I17" s="20">
        <f>ROUND(ROUND(H17,2)*ROUND(G17,3),2)</f>
        <v>0</v>
      </c>
      <c r="O17">
        <f>(I17*21)/100</f>
        <v>0</v>
      </c>
      <c r="P17" t="s">
        <v>9</v>
      </c>
    </row>
    <row r="18" spans="1:16" x14ac:dyDescent="0.2">
      <c r="A18" s="21" t="s">
        <v>39</v>
      </c>
      <c r="E18" s="22" t="s">
        <v>36</v>
      </c>
    </row>
    <row r="19" spans="1:16" x14ac:dyDescent="0.2">
      <c r="A19" s="23" t="s">
        <v>40</v>
      </c>
      <c r="E19" s="24" t="s">
        <v>36</v>
      </c>
    </row>
    <row r="20" spans="1:16" ht="140.25" x14ac:dyDescent="0.2">
      <c r="A20" t="s">
        <v>42</v>
      </c>
      <c r="E20" s="22" t="s">
        <v>47</v>
      </c>
    </row>
    <row r="21" spans="1:16" ht="25.5" x14ac:dyDescent="0.2">
      <c r="A21" s="15" t="s">
        <v>34</v>
      </c>
      <c r="B21" s="16" t="s">
        <v>27</v>
      </c>
      <c r="C21" s="16" t="s">
        <v>50</v>
      </c>
      <c r="D21" s="15" t="s">
        <v>36</v>
      </c>
      <c r="E21" s="17" t="s">
        <v>51</v>
      </c>
      <c r="F21" s="18" t="s">
        <v>38</v>
      </c>
      <c r="G21" s="19">
        <v>0.247</v>
      </c>
      <c r="H21" s="20">
        <v>0</v>
      </c>
      <c r="I21" s="20">
        <f>ROUND(ROUND(H21,2)*ROUND(G21,3),2)</f>
        <v>0</v>
      </c>
      <c r="O21">
        <f>(I21*21)/100</f>
        <v>0</v>
      </c>
      <c r="P21" t="s">
        <v>9</v>
      </c>
    </row>
    <row r="22" spans="1:16" x14ac:dyDescent="0.2">
      <c r="A22" s="21" t="s">
        <v>39</v>
      </c>
      <c r="E22" s="22" t="s">
        <v>36</v>
      </c>
    </row>
    <row r="23" spans="1:16" x14ac:dyDescent="0.2">
      <c r="A23" s="23" t="s">
        <v>40</v>
      </c>
      <c r="E23" s="24" t="s">
        <v>36</v>
      </c>
    </row>
    <row r="24" spans="1:16" ht="140.25" x14ac:dyDescent="0.2">
      <c r="A24" t="s">
        <v>42</v>
      </c>
      <c r="E24" s="22" t="s">
        <v>47</v>
      </c>
    </row>
    <row r="25" spans="1:16" ht="25.5" x14ac:dyDescent="0.2">
      <c r="A25" s="15" t="s">
        <v>34</v>
      </c>
      <c r="B25" s="16" t="s">
        <v>28</v>
      </c>
      <c r="C25" s="16" t="s">
        <v>52</v>
      </c>
      <c r="D25" s="15" t="s">
        <v>36</v>
      </c>
      <c r="E25" s="17" t="s">
        <v>53</v>
      </c>
      <c r="F25" s="18" t="s">
        <v>38</v>
      </c>
      <c r="G25" s="19">
        <v>218.7</v>
      </c>
      <c r="H25" s="20">
        <v>0</v>
      </c>
      <c r="I25" s="20">
        <f>ROUND(ROUND(H25,2)*ROUND(G25,3),2)</f>
        <v>0</v>
      </c>
      <c r="O25">
        <f>(I25*21)/100</f>
        <v>0</v>
      </c>
      <c r="P25" t="s">
        <v>9</v>
      </c>
    </row>
    <row r="26" spans="1:16" x14ac:dyDescent="0.2">
      <c r="A26" s="21" t="s">
        <v>39</v>
      </c>
      <c r="E26" s="22" t="s">
        <v>54</v>
      </c>
    </row>
    <row r="27" spans="1:16" x14ac:dyDescent="0.2">
      <c r="A27" s="23" t="s">
        <v>40</v>
      </c>
      <c r="E27" s="24" t="s">
        <v>55</v>
      </c>
    </row>
    <row r="28" spans="1:16" ht="140.25" x14ac:dyDescent="0.2">
      <c r="A28" t="s">
        <v>42</v>
      </c>
      <c r="E28" s="22" t="s">
        <v>47</v>
      </c>
    </row>
    <row r="29" spans="1:16" x14ac:dyDescent="0.2">
      <c r="A29" s="15" t="s">
        <v>34</v>
      </c>
      <c r="B29" s="16" t="s">
        <v>29</v>
      </c>
      <c r="C29" s="16" t="s">
        <v>56</v>
      </c>
      <c r="D29" s="15" t="s">
        <v>36</v>
      </c>
      <c r="E29" s="17" t="s">
        <v>57</v>
      </c>
      <c r="F29" s="18" t="s">
        <v>58</v>
      </c>
      <c r="G29" s="19">
        <v>50</v>
      </c>
      <c r="H29" s="20">
        <v>0</v>
      </c>
      <c r="I29" s="20">
        <f>ROUND(ROUND(H29,2)*ROUND(G29,3),2)</f>
        <v>0</v>
      </c>
      <c r="O29">
        <f>(I29*21)/100</f>
        <v>0</v>
      </c>
      <c r="P29" t="s">
        <v>9</v>
      </c>
    </row>
    <row r="30" spans="1:16" x14ac:dyDescent="0.2">
      <c r="A30" s="21" t="s">
        <v>39</v>
      </c>
      <c r="E30" s="22" t="s">
        <v>36</v>
      </c>
    </row>
    <row r="31" spans="1:16" x14ac:dyDescent="0.2">
      <c r="A31" s="23" t="s">
        <v>40</v>
      </c>
      <c r="E31" s="24" t="s">
        <v>59</v>
      </c>
    </row>
    <row r="32" spans="1:16" x14ac:dyDescent="0.2">
      <c r="A32" t="s">
        <v>42</v>
      </c>
      <c r="E32" s="22" t="s">
        <v>60</v>
      </c>
    </row>
    <row r="33" spans="1:16" ht="25.5" x14ac:dyDescent="0.2">
      <c r="A33" s="15" t="s">
        <v>34</v>
      </c>
      <c r="B33" s="16" t="s">
        <v>61</v>
      </c>
      <c r="C33" s="16" t="s">
        <v>62</v>
      </c>
      <c r="D33" s="15" t="s">
        <v>36</v>
      </c>
      <c r="E33" s="17" t="s">
        <v>63</v>
      </c>
      <c r="F33" s="18" t="s">
        <v>38</v>
      </c>
      <c r="G33" s="19">
        <v>109.35</v>
      </c>
      <c r="H33" s="20">
        <v>0</v>
      </c>
      <c r="I33" s="20">
        <f>ROUND(ROUND(H33,2)*ROUND(G33,3),2)</f>
        <v>0</v>
      </c>
      <c r="O33">
        <f>(I33*21)/100</f>
        <v>0</v>
      </c>
      <c r="P33" t="s">
        <v>9</v>
      </c>
    </row>
    <row r="34" spans="1:16" x14ac:dyDescent="0.2">
      <c r="A34" s="21" t="s">
        <v>39</v>
      </c>
      <c r="E34" s="22" t="s">
        <v>64</v>
      </c>
    </row>
    <row r="35" spans="1:16" x14ac:dyDescent="0.2">
      <c r="A35" s="23" t="s">
        <v>40</v>
      </c>
      <c r="E35" s="24" t="s">
        <v>65</v>
      </c>
    </row>
    <row r="36" spans="1:16" ht="140.25" x14ac:dyDescent="0.2">
      <c r="A36" t="s">
        <v>42</v>
      </c>
      <c r="E36" s="22" t="s">
        <v>47</v>
      </c>
    </row>
    <row r="37" spans="1:16" x14ac:dyDescent="0.2">
      <c r="A37" s="15" t="s">
        <v>34</v>
      </c>
      <c r="B37" s="16" t="s">
        <v>66</v>
      </c>
      <c r="C37" s="16" t="s">
        <v>67</v>
      </c>
      <c r="D37" s="15" t="s">
        <v>36</v>
      </c>
      <c r="E37" s="17" t="s">
        <v>68</v>
      </c>
      <c r="F37" s="18" t="s">
        <v>69</v>
      </c>
      <c r="G37" s="19">
        <v>0.89500000000000002</v>
      </c>
      <c r="H37" s="20">
        <v>0</v>
      </c>
      <c r="I37" s="20">
        <f>ROUND(ROUND(H37,2)*ROUND(G37,3),2)</f>
        <v>0</v>
      </c>
      <c r="O37">
        <f>(I37*21)/100</f>
        <v>0</v>
      </c>
      <c r="P37" t="s">
        <v>9</v>
      </c>
    </row>
    <row r="38" spans="1:16" x14ac:dyDescent="0.2">
      <c r="A38" s="21" t="s">
        <v>39</v>
      </c>
      <c r="E38" s="22" t="s">
        <v>36</v>
      </c>
    </row>
    <row r="39" spans="1:16" x14ac:dyDescent="0.2">
      <c r="A39" s="23" t="s">
        <v>40</v>
      </c>
      <c r="E39" s="24" t="s">
        <v>70</v>
      </c>
    </row>
    <row r="40" spans="1:16" ht="25.5" x14ac:dyDescent="0.2">
      <c r="A40" t="s">
        <v>42</v>
      </c>
      <c r="E40" s="22" t="s">
        <v>71</v>
      </c>
    </row>
    <row r="41" spans="1:16" x14ac:dyDescent="0.2">
      <c r="A41" s="15" t="s">
        <v>34</v>
      </c>
      <c r="B41" s="16" t="s">
        <v>30</v>
      </c>
      <c r="C41" s="16" t="s">
        <v>72</v>
      </c>
      <c r="D41" s="15" t="s">
        <v>36</v>
      </c>
      <c r="E41" s="17" t="s">
        <v>73</v>
      </c>
      <c r="F41" s="18" t="s">
        <v>69</v>
      </c>
      <c r="G41" s="19">
        <v>0.89500000000000002</v>
      </c>
      <c r="H41" s="20">
        <v>0</v>
      </c>
      <c r="I41" s="20">
        <f>ROUND(ROUND(H41,2)*ROUND(G41,3),2)</f>
        <v>0</v>
      </c>
      <c r="O41">
        <f>(I41*21)/100</f>
        <v>0</v>
      </c>
      <c r="P41" t="s">
        <v>9</v>
      </c>
    </row>
    <row r="42" spans="1:16" x14ac:dyDescent="0.2">
      <c r="A42" s="21" t="s">
        <v>39</v>
      </c>
      <c r="E42" s="22" t="s">
        <v>36</v>
      </c>
    </row>
    <row r="43" spans="1:16" x14ac:dyDescent="0.2">
      <c r="A43" s="23" t="s">
        <v>40</v>
      </c>
      <c r="E43" s="24" t="s">
        <v>70</v>
      </c>
    </row>
    <row r="44" spans="1:16" ht="38.25" x14ac:dyDescent="0.2">
      <c r="A44" t="s">
        <v>42</v>
      </c>
      <c r="E44" s="22" t="s">
        <v>74</v>
      </c>
    </row>
    <row r="45" spans="1:16" x14ac:dyDescent="0.2">
      <c r="A45" s="15" t="s">
        <v>34</v>
      </c>
      <c r="B45" s="16" t="s">
        <v>31</v>
      </c>
      <c r="C45" s="16" t="s">
        <v>75</v>
      </c>
      <c r="D45" s="15" t="s">
        <v>36</v>
      </c>
      <c r="E45" s="17" t="s">
        <v>76</v>
      </c>
      <c r="F45" s="18" t="s">
        <v>69</v>
      </c>
      <c r="G45" s="19">
        <v>0.89500000000000002</v>
      </c>
      <c r="H45" s="20">
        <v>0</v>
      </c>
      <c r="I45" s="20">
        <f>ROUND(ROUND(H45,2)*ROUND(G45,3),2)</f>
        <v>0</v>
      </c>
      <c r="O45">
        <f>(I45*21)/100</f>
        <v>0</v>
      </c>
      <c r="P45" t="s">
        <v>9</v>
      </c>
    </row>
    <row r="46" spans="1:16" x14ac:dyDescent="0.2">
      <c r="A46" s="21" t="s">
        <v>39</v>
      </c>
      <c r="E46" s="22" t="s">
        <v>36</v>
      </c>
    </row>
    <row r="47" spans="1:16" x14ac:dyDescent="0.2">
      <c r="A47" s="23" t="s">
        <v>40</v>
      </c>
      <c r="E47" s="24" t="s">
        <v>70</v>
      </c>
    </row>
    <row r="48" spans="1:16" ht="25.5" x14ac:dyDescent="0.2">
      <c r="A48" t="s">
        <v>42</v>
      </c>
      <c r="E48" s="22" t="s">
        <v>77</v>
      </c>
    </row>
    <row r="49" spans="1:18" ht="12.75" customHeight="1" x14ac:dyDescent="0.2">
      <c r="A49" s="3" t="s">
        <v>32</v>
      </c>
      <c r="B49" s="3"/>
      <c r="C49" s="25" t="s">
        <v>28</v>
      </c>
      <c r="D49" s="3"/>
      <c r="E49" s="13" t="s">
        <v>78</v>
      </c>
      <c r="F49" s="3"/>
      <c r="G49" s="3"/>
      <c r="H49" s="3"/>
      <c r="I49" s="26">
        <f>0+Q49</f>
        <v>0</v>
      </c>
      <c r="O49">
        <f>0+R49</f>
        <v>0</v>
      </c>
      <c r="Q49">
        <f>0+I50+I54+I58+I62+I66+I70+I74+I78+I82</f>
        <v>0</v>
      </c>
      <c r="R49">
        <f>0+O50+O54+O58+O62+O66+O70+O74+O78+O82</f>
        <v>0</v>
      </c>
    </row>
    <row r="50" spans="1:18" x14ac:dyDescent="0.2">
      <c r="A50" s="15" t="s">
        <v>34</v>
      </c>
      <c r="B50" s="16" t="s">
        <v>79</v>
      </c>
      <c r="C50" s="16" t="s">
        <v>80</v>
      </c>
      <c r="D50" s="15" t="s">
        <v>36</v>
      </c>
      <c r="E50" s="17" t="s">
        <v>81</v>
      </c>
      <c r="F50" s="18" t="s">
        <v>82</v>
      </c>
      <c r="G50" s="19">
        <v>2069.02</v>
      </c>
      <c r="H50" s="20">
        <v>0</v>
      </c>
      <c r="I50" s="20">
        <f>ROUND(ROUND(H50,2)*ROUND(G50,3),2)</f>
        <v>0</v>
      </c>
      <c r="O50">
        <f>(I50*21)/100</f>
        <v>0</v>
      </c>
      <c r="P50" t="s">
        <v>9</v>
      </c>
    </row>
    <row r="51" spans="1:18" x14ac:dyDescent="0.2">
      <c r="A51" s="21" t="s">
        <v>39</v>
      </c>
      <c r="E51" s="22" t="s">
        <v>36</v>
      </c>
    </row>
    <row r="52" spans="1:18" x14ac:dyDescent="0.2">
      <c r="A52" s="23" t="s">
        <v>40</v>
      </c>
      <c r="E52" s="24" t="s">
        <v>83</v>
      </c>
    </row>
    <row r="53" spans="1:18" ht="89.25" x14ac:dyDescent="0.2">
      <c r="A53" t="s">
        <v>42</v>
      </c>
      <c r="E53" s="22" t="s">
        <v>84</v>
      </c>
    </row>
    <row r="54" spans="1:18" x14ac:dyDescent="0.2">
      <c r="A54" s="15" t="s">
        <v>34</v>
      </c>
      <c r="B54" s="16" t="s">
        <v>85</v>
      </c>
      <c r="C54" s="16" t="s">
        <v>86</v>
      </c>
      <c r="D54" s="15" t="s">
        <v>36</v>
      </c>
      <c r="E54" s="17" t="s">
        <v>87</v>
      </c>
      <c r="F54" s="18" t="s">
        <v>82</v>
      </c>
      <c r="G54" s="19">
        <v>40</v>
      </c>
      <c r="H54" s="20">
        <v>0</v>
      </c>
      <c r="I54" s="20">
        <f>ROUND(ROUND(H54,2)*ROUND(G54,3),2)</f>
        <v>0</v>
      </c>
      <c r="O54">
        <f>(I54*21)/100</f>
        <v>0</v>
      </c>
      <c r="P54" t="s">
        <v>9</v>
      </c>
    </row>
    <row r="55" spans="1:18" x14ac:dyDescent="0.2">
      <c r="A55" s="21" t="s">
        <v>39</v>
      </c>
      <c r="E55" s="22" t="s">
        <v>36</v>
      </c>
    </row>
    <row r="56" spans="1:18" x14ac:dyDescent="0.2">
      <c r="A56" s="23" t="s">
        <v>40</v>
      </c>
      <c r="E56" s="24" t="s">
        <v>88</v>
      </c>
    </row>
    <row r="57" spans="1:18" ht="89.25" x14ac:dyDescent="0.2">
      <c r="A57" t="s">
        <v>42</v>
      </c>
      <c r="E57" s="22" t="s">
        <v>84</v>
      </c>
    </row>
    <row r="58" spans="1:18" ht="25.5" x14ac:dyDescent="0.2">
      <c r="A58" s="15" t="s">
        <v>34</v>
      </c>
      <c r="B58" s="16" t="s">
        <v>89</v>
      </c>
      <c r="C58" s="16" t="s">
        <v>90</v>
      </c>
      <c r="D58" s="15" t="s">
        <v>36</v>
      </c>
      <c r="E58" s="17" t="s">
        <v>91</v>
      </c>
      <c r="F58" s="18" t="s">
        <v>92</v>
      </c>
      <c r="G58" s="19">
        <v>3</v>
      </c>
      <c r="H58" s="20">
        <v>0</v>
      </c>
      <c r="I58" s="20">
        <f>ROUND(ROUND(H58,2)*ROUND(G58,3),2)</f>
        <v>0</v>
      </c>
      <c r="O58">
        <f>(I58*21)/100</f>
        <v>0</v>
      </c>
      <c r="P58" t="s">
        <v>9</v>
      </c>
    </row>
    <row r="59" spans="1:18" x14ac:dyDescent="0.2">
      <c r="A59" s="21" t="s">
        <v>39</v>
      </c>
      <c r="E59" s="22" t="s">
        <v>36</v>
      </c>
    </row>
    <row r="60" spans="1:18" x14ac:dyDescent="0.2">
      <c r="A60" s="23" t="s">
        <v>40</v>
      </c>
      <c r="E60" s="24" t="s">
        <v>93</v>
      </c>
    </row>
    <row r="61" spans="1:18" ht="318.75" x14ac:dyDescent="0.2">
      <c r="A61" t="s">
        <v>42</v>
      </c>
      <c r="E61" s="22" t="s">
        <v>94</v>
      </c>
    </row>
    <row r="62" spans="1:18" ht="25.5" x14ac:dyDescent="0.2">
      <c r="A62" s="15" t="s">
        <v>34</v>
      </c>
      <c r="B62" s="16" t="s">
        <v>95</v>
      </c>
      <c r="C62" s="16" t="s">
        <v>96</v>
      </c>
      <c r="D62" s="15" t="s">
        <v>36</v>
      </c>
      <c r="E62" s="17" t="s">
        <v>97</v>
      </c>
      <c r="F62" s="18" t="s">
        <v>92</v>
      </c>
      <c r="G62" s="19">
        <v>842.51099999999997</v>
      </c>
      <c r="H62" s="20">
        <v>0</v>
      </c>
      <c r="I62" s="20">
        <f>ROUND(ROUND(H62,2)*ROUND(G62,3),2)</f>
        <v>0</v>
      </c>
      <c r="O62">
        <f>(I62*21)/100</f>
        <v>0</v>
      </c>
      <c r="P62" t="s">
        <v>9</v>
      </c>
    </row>
    <row r="63" spans="1:18" x14ac:dyDescent="0.2">
      <c r="A63" s="21" t="s">
        <v>39</v>
      </c>
      <c r="E63" s="22" t="s">
        <v>36</v>
      </c>
    </row>
    <row r="64" spans="1:18" x14ac:dyDescent="0.2">
      <c r="A64" s="23" t="s">
        <v>40</v>
      </c>
      <c r="E64" s="24" t="s">
        <v>98</v>
      </c>
    </row>
    <row r="65" spans="1:16" ht="357" x14ac:dyDescent="0.2">
      <c r="A65" t="s">
        <v>42</v>
      </c>
      <c r="E65" s="22" t="s">
        <v>99</v>
      </c>
    </row>
    <row r="66" spans="1:16" ht="25.5" x14ac:dyDescent="0.2">
      <c r="A66" s="15" t="s">
        <v>34</v>
      </c>
      <c r="B66" s="16" t="s">
        <v>100</v>
      </c>
      <c r="C66" s="16" t="s">
        <v>101</v>
      </c>
      <c r="D66" s="15" t="s">
        <v>36</v>
      </c>
      <c r="E66" s="17" t="s">
        <v>102</v>
      </c>
      <c r="F66" s="18" t="s">
        <v>92</v>
      </c>
      <c r="G66" s="19">
        <v>50</v>
      </c>
      <c r="H66" s="20">
        <v>0</v>
      </c>
      <c r="I66" s="20">
        <f>ROUND(ROUND(H66,2)*ROUND(G66,3),2)</f>
        <v>0</v>
      </c>
      <c r="O66">
        <f>(I66*21)/100</f>
        <v>0</v>
      </c>
      <c r="P66" t="s">
        <v>9</v>
      </c>
    </row>
    <row r="67" spans="1:16" x14ac:dyDescent="0.2">
      <c r="A67" s="21" t="s">
        <v>39</v>
      </c>
      <c r="E67" s="22" t="s">
        <v>36</v>
      </c>
    </row>
    <row r="68" spans="1:16" x14ac:dyDescent="0.2">
      <c r="A68" s="23" t="s">
        <v>40</v>
      </c>
      <c r="E68" s="24" t="s">
        <v>103</v>
      </c>
    </row>
    <row r="69" spans="1:16" ht="114.75" x14ac:dyDescent="0.2">
      <c r="A69" t="s">
        <v>42</v>
      </c>
      <c r="E69" s="22" t="s">
        <v>104</v>
      </c>
    </row>
    <row r="70" spans="1:16" x14ac:dyDescent="0.2">
      <c r="A70" s="15" t="s">
        <v>34</v>
      </c>
      <c r="B70" s="16" t="s">
        <v>105</v>
      </c>
      <c r="C70" s="16" t="s">
        <v>106</v>
      </c>
      <c r="D70" s="15" t="s">
        <v>36</v>
      </c>
      <c r="E70" s="17" t="s">
        <v>107</v>
      </c>
      <c r="F70" s="18" t="s">
        <v>108</v>
      </c>
      <c r="G70" s="19">
        <v>34</v>
      </c>
      <c r="H70" s="20">
        <v>0</v>
      </c>
      <c r="I70" s="20">
        <f>ROUND(ROUND(H70,2)*ROUND(G70,3),2)</f>
        <v>0</v>
      </c>
      <c r="O70">
        <f>(I70*21)/100</f>
        <v>0</v>
      </c>
      <c r="P70" t="s">
        <v>9</v>
      </c>
    </row>
    <row r="71" spans="1:16" x14ac:dyDescent="0.2">
      <c r="A71" s="21" t="s">
        <v>39</v>
      </c>
      <c r="E71" s="22" t="s">
        <v>36</v>
      </c>
    </row>
    <row r="72" spans="1:16" x14ac:dyDescent="0.2">
      <c r="A72" s="23" t="s">
        <v>40</v>
      </c>
      <c r="E72" s="24" t="s">
        <v>109</v>
      </c>
    </row>
    <row r="73" spans="1:16" ht="293.25" x14ac:dyDescent="0.2">
      <c r="A73" t="s">
        <v>42</v>
      </c>
      <c r="E73" s="22" t="s">
        <v>110</v>
      </c>
    </row>
    <row r="74" spans="1:16" x14ac:dyDescent="0.2">
      <c r="A74" s="15" t="s">
        <v>34</v>
      </c>
      <c r="B74" s="16" t="s">
        <v>111</v>
      </c>
      <c r="C74" s="16" t="s">
        <v>112</v>
      </c>
      <c r="D74" s="15" t="s">
        <v>36</v>
      </c>
      <c r="E74" s="17" t="s">
        <v>113</v>
      </c>
      <c r="F74" s="18" t="s">
        <v>92</v>
      </c>
      <c r="G74" s="19">
        <v>895.5</v>
      </c>
      <c r="H74" s="20">
        <v>0</v>
      </c>
      <c r="I74" s="20">
        <f>ROUND(ROUND(H74,2)*ROUND(G74,3),2)</f>
        <v>0</v>
      </c>
      <c r="O74">
        <f>(I74*21)/100</f>
        <v>0</v>
      </c>
      <c r="P74" t="s">
        <v>9</v>
      </c>
    </row>
    <row r="75" spans="1:16" x14ac:dyDescent="0.2">
      <c r="A75" s="21" t="s">
        <v>39</v>
      </c>
      <c r="E75" s="22" t="s">
        <v>36</v>
      </c>
    </row>
    <row r="76" spans="1:16" x14ac:dyDescent="0.2">
      <c r="A76" s="23" t="s">
        <v>40</v>
      </c>
      <c r="E76" s="24" t="s">
        <v>114</v>
      </c>
    </row>
    <row r="77" spans="1:16" ht="165.75" x14ac:dyDescent="0.2">
      <c r="A77" t="s">
        <v>42</v>
      </c>
      <c r="E77" s="22" t="s">
        <v>115</v>
      </c>
    </row>
    <row r="78" spans="1:16" x14ac:dyDescent="0.2">
      <c r="A78" s="15" t="s">
        <v>34</v>
      </c>
      <c r="B78" s="16" t="s">
        <v>116</v>
      </c>
      <c r="C78" s="16" t="s">
        <v>117</v>
      </c>
      <c r="D78" s="15" t="s">
        <v>36</v>
      </c>
      <c r="E78" s="17" t="s">
        <v>118</v>
      </c>
      <c r="F78" s="18" t="s">
        <v>92</v>
      </c>
      <c r="G78" s="19">
        <v>50</v>
      </c>
      <c r="H78" s="20">
        <v>0</v>
      </c>
      <c r="I78" s="20">
        <f>ROUND(ROUND(H78,2)*ROUND(G78,3),2)</f>
        <v>0</v>
      </c>
      <c r="O78">
        <f>(I78*21)/100</f>
        <v>0</v>
      </c>
      <c r="P78" t="s">
        <v>9</v>
      </c>
    </row>
    <row r="79" spans="1:16" x14ac:dyDescent="0.2">
      <c r="A79" s="21" t="s">
        <v>39</v>
      </c>
      <c r="E79" s="22" t="s">
        <v>119</v>
      </c>
    </row>
    <row r="80" spans="1:16" x14ac:dyDescent="0.2">
      <c r="A80" s="23" t="s">
        <v>40</v>
      </c>
      <c r="E80" s="24" t="s">
        <v>103</v>
      </c>
    </row>
    <row r="81" spans="1:18" ht="191.25" x14ac:dyDescent="0.2">
      <c r="A81" t="s">
        <v>42</v>
      </c>
      <c r="E81" s="22" t="s">
        <v>120</v>
      </c>
    </row>
    <row r="82" spans="1:18" x14ac:dyDescent="0.2">
      <c r="A82" s="15" t="s">
        <v>34</v>
      </c>
      <c r="B82" s="16" t="s">
        <v>121</v>
      </c>
      <c r="C82" s="16" t="s">
        <v>122</v>
      </c>
      <c r="D82" s="15" t="s">
        <v>36</v>
      </c>
      <c r="E82" s="17" t="s">
        <v>123</v>
      </c>
      <c r="F82" s="18" t="s">
        <v>82</v>
      </c>
      <c r="G82" s="19">
        <v>1093.5</v>
      </c>
      <c r="H82" s="20">
        <v>0</v>
      </c>
      <c r="I82" s="20">
        <f>ROUND(ROUND(H82,2)*ROUND(G82,3),2)</f>
        <v>0</v>
      </c>
      <c r="O82">
        <f>(I82*21)/100</f>
        <v>0</v>
      </c>
      <c r="P82" t="s">
        <v>9</v>
      </c>
    </row>
    <row r="83" spans="1:18" x14ac:dyDescent="0.2">
      <c r="A83" s="21" t="s">
        <v>39</v>
      </c>
      <c r="E83" s="22" t="s">
        <v>36</v>
      </c>
    </row>
    <row r="84" spans="1:18" x14ac:dyDescent="0.2">
      <c r="A84" s="23" t="s">
        <v>40</v>
      </c>
      <c r="E84" s="24" t="s">
        <v>124</v>
      </c>
    </row>
    <row r="85" spans="1:18" ht="102" x14ac:dyDescent="0.2">
      <c r="A85" t="s">
        <v>42</v>
      </c>
      <c r="E85" s="22" t="s">
        <v>125</v>
      </c>
    </row>
    <row r="86" spans="1:18" ht="12.75" customHeight="1" x14ac:dyDescent="0.2">
      <c r="A86" s="3" t="s">
        <v>32</v>
      </c>
      <c r="B86" s="3"/>
      <c r="C86" s="25" t="s">
        <v>30</v>
      </c>
      <c r="D86" s="3"/>
      <c r="E86" s="13" t="s">
        <v>126</v>
      </c>
      <c r="F86" s="3"/>
      <c r="G86" s="3"/>
      <c r="H86" s="3"/>
      <c r="I86" s="26">
        <f>0+Q86</f>
        <v>0</v>
      </c>
      <c r="O86">
        <f>0+R86</f>
        <v>0</v>
      </c>
      <c r="Q86">
        <f>0+I87+I91+I95+I99+I103+I107+I111+I115+I119+I123+I127</f>
        <v>0</v>
      </c>
      <c r="R86">
        <f>0+O87+O91+O95+O99+O103+O107+O111+O115+O119+O123+O127</f>
        <v>0</v>
      </c>
    </row>
    <row r="87" spans="1:18" x14ac:dyDescent="0.2">
      <c r="A87" s="15" t="s">
        <v>34</v>
      </c>
      <c r="B87" s="16" t="s">
        <v>127</v>
      </c>
      <c r="C87" s="16" t="s">
        <v>128</v>
      </c>
      <c r="D87" s="15" t="s">
        <v>36</v>
      </c>
      <c r="E87" s="17" t="s">
        <v>129</v>
      </c>
      <c r="F87" s="18" t="s">
        <v>108</v>
      </c>
      <c r="G87" s="19">
        <v>1</v>
      </c>
      <c r="H87" s="20">
        <v>0</v>
      </c>
      <c r="I87" s="20">
        <f>ROUND(ROUND(H87,2)*ROUND(G87,3),2)</f>
        <v>0</v>
      </c>
      <c r="O87">
        <f>(I87*21)/100</f>
        <v>0</v>
      </c>
      <c r="P87" t="s">
        <v>9</v>
      </c>
    </row>
    <row r="88" spans="1:18" x14ac:dyDescent="0.2">
      <c r="A88" s="21" t="s">
        <v>39</v>
      </c>
      <c r="E88" s="22" t="s">
        <v>36</v>
      </c>
    </row>
    <row r="89" spans="1:18" x14ac:dyDescent="0.2">
      <c r="A89" s="23" t="s">
        <v>40</v>
      </c>
      <c r="E89" s="24" t="s">
        <v>36</v>
      </c>
    </row>
    <row r="90" spans="1:18" ht="140.25" x14ac:dyDescent="0.2">
      <c r="A90" t="s">
        <v>42</v>
      </c>
      <c r="E90" s="22" t="s">
        <v>130</v>
      </c>
    </row>
    <row r="91" spans="1:18" x14ac:dyDescent="0.2">
      <c r="A91" s="15" t="s">
        <v>34</v>
      </c>
      <c r="B91" s="16" t="s">
        <v>131</v>
      </c>
      <c r="C91" s="16" t="s">
        <v>132</v>
      </c>
      <c r="D91" s="15" t="s">
        <v>36</v>
      </c>
      <c r="E91" s="17" t="s">
        <v>133</v>
      </c>
      <c r="F91" s="18" t="s">
        <v>108</v>
      </c>
      <c r="G91" s="19">
        <v>8</v>
      </c>
      <c r="H91" s="20">
        <v>0</v>
      </c>
      <c r="I91" s="20">
        <f>ROUND(ROUND(H91,2)*ROUND(G91,3),2)</f>
        <v>0</v>
      </c>
      <c r="O91">
        <f>(I91*21)/100</f>
        <v>0</v>
      </c>
      <c r="P91" t="s">
        <v>9</v>
      </c>
    </row>
    <row r="92" spans="1:18" x14ac:dyDescent="0.2">
      <c r="A92" s="21" t="s">
        <v>39</v>
      </c>
      <c r="E92" s="22" t="s">
        <v>134</v>
      </c>
    </row>
    <row r="93" spans="1:18" x14ac:dyDescent="0.2">
      <c r="A93" s="23" t="s">
        <v>40</v>
      </c>
      <c r="E93" s="24" t="s">
        <v>36</v>
      </c>
    </row>
    <row r="94" spans="1:18" ht="153" x14ac:dyDescent="0.2">
      <c r="A94" t="s">
        <v>42</v>
      </c>
      <c r="E94" s="22" t="s">
        <v>135</v>
      </c>
    </row>
    <row r="95" spans="1:18" x14ac:dyDescent="0.2">
      <c r="A95" s="15" t="s">
        <v>34</v>
      </c>
      <c r="B95" s="16" t="s">
        <v>136</v>
      </c>
      <c r="C95" s="16" t="s">
        <v>137</v>
      </c>
      <c r="D95" s="15" t="s">
        <v>36</v>
      </c>
      <c r="E95" s="17" t="s">
        <v>138</v>
      </c>
      <c r="F95" s="18" t="s">
        <v>108</v>
      </c>
      <c r="G95" s="19">
        <v>10</v>
      </c>
      <c r="H95" s="20">
        <v>0</v>
      </c>
      <c r="I95" s="20">
        <f>ROUND(ROUND(H95,2)*ROUND(G95,3),2)</f>
        <v>0</v>
      </c>
      <c r="O95">
        <f>(I95*21)/100</f>
        <v>0</v>
      </c>
      <c r="P95" t="s">
        <v>9</v>
      </c>
    </row>
    <row r="96" spans="1:18" x14ac:dyDescent="0.2">
      <c r="A96" s="21" t="s">
        <v>39</v>
      </c>
      <c r="E96" s="22" t="s">
        <v>36</v>
      </c>
    </row>
    <row r="97" spans="1:16" x14ac:dyDescent="0.2">
      <c r="A97" s="23" t="s">
        <v>40</v>
      </c>
      <c r="E97" s="24" t="s">
        <v>36</v>
      </c>
    </row>
    <row r="98" spans="1:16" ht="153" x14ac:dyDescent="0.2">
      <c r="A98" t="s">
        <v>42</v>
      </c>
      <c r="E98" s="22" t="s">
        <v>139</v>
      </c>
    </row>
    <row r="99" spans="1:16" x14ac:dyDescent="0.2">
      <c r="A99" s="15" t="s">
        <v>34</v>
      </c>
      <c r="B99" s="16" t="s">
        <v>140</v>
      </c>
      <c r="C99" s="16" t="s">
        <v>141</v>
      </c>
      <c r="D99" s="15" t="s">
        <v>36</v>
      </c>
      <c r="E99" s="17" t="s">
        <v>142</v>
      </c>
      <c r="F99" s="18" t="s">
        <v>143</v>
      </c>
      <c r="G99" s="19">
        <v>106.56</v>
      </c>
      <c r="H99" s="20">
        <v>0</v>
      </c>
      <c r="I99" s="20">
        <f>ROUND(ROUND(H99,2)*ROUND(G99,3),2)</f>
        <v>0</v>
      </c>
      <c r="O99">
        <f>(I99*21)/100</f>
        <v>0</v>
      </c>
      <c r="P99" t="s">
        <v>9</v>
      </c>
    </row>
    <row r="100" spans="1:16" x14ac:dyDescent="0.2">
      <c r="A100" s="21" t="s">
        <v>39</v>
      </c>
      <c r="E100" s="22" t="s">
        <v>36</v>
      </c>
    </row>
    <row r="101" spans="1:16" x14ac:dyDescent="0.2">
      <c r="A101" s="23" t="s">
        <v>40</v>
      </c>
      <c r="E101" s="24" t="s">
        <v>144</v>
      </c>
    </row>
    <row r="102" spans="1:16" ht="153" x14ac:dyDescent="0.2">
      <c r="A102" t="s">
        <v>42</v>
      </c>
      <c r="E102" s="22" t="s">
        <v>145</v>
      </c>
    </row>
    <row r="103" spans="1:16" x14ac:dyDescent="0.2">
      <c r="A103" s="15" t="s">
        <v>34</v>
      </c>
      <c r="B103" s="16" t="s">
        <v>146</v>
      </c>
      <c r="C103" s="16" t="s">
        <v>147</v>
      </c>
      <c r="D103" s="15" t="s">
        <v>36</v>
      </c>
      <c r="E103" s="17" t="s">
        <v>148</v>
      </c>
      <c r="F103" s="18" t="s">
        <v>82</v>
      </c>
      <c r="G103" s="19">
        <v>1093.5</v>
      </c>
      <c r="H103" s="20">
        <v>0</v>
      </c>
      <c r="I103" s="20">
        <f>ROUND(ROUND(H103,2)*ROUND(G103,3),2)</f>
        <v>0</v>
      </c>
      <c r="O103">
        <f>(I103*21)/100</f>
        <v>0</v>
      </c>
      <c r="P103" t="s">
        <v>9</v>
      </c>
    </row>
    <row r="104" spans="1:16" x14ac:dyDescent="0.2">
      <c r="A104" s="21" t="s">
        <v>39</v>
      </c>
      <c r="E104" s="22" t="s">
        <v>36</v>
      </c>
    </row>
    <row r="105" spans="1:16" x14ac:dyDescent="0.2">
      <c r="A105" s="23" t="s">
        <v>40</v>
      </c>
      <c r="E105" s="24" t="s">
        <v>124</v>
      </c>
    </row>
    <row r="106" spans="1:16" ht="140.25" x14ac:dyDescent="0.2">
      <c r="A106" t="s">
        <v>42</v>
      </c>
      <c r="E106" s="22" t="s">
        <v>149</v>
      </c>
    </row>
    <row r="107" spans="1:16" ht="25.5" x14ac:dyDescent="0.2">
      <c r="A107" s="15" t="s">
        <v>34</v>
      </c>
      <c r="B107" s="16" t="s">
        <v>150</v>
      </c>
      <c r="C107" s="16" t="s">
        <v>151</v>
      </c>
      <c r="D107" s="15" t="s">
        <v>36</v>
      </c>
      <c r="E107" s="17" t="s">
        <v>152</v>
      </c>
      <c r="F107" s="18" t="s">
        <v>153</v>
      </c>
      <c r="G107" s="19">
        <v>10935</v>
      </c>
      <c r="H107" s="20">
        <v>0</v>
      </c>
      <c r="I107" s="20">
        <f>ROUND(ROUND(H107,2)*ROUND(G107,3),2)</f>
        <v>0</v>
      </c>
      <c r="O107">
        <f>(I107*21)/100</f>
        <v>0</v>
      </c>
      <c r="P107" t="s">
        <v>9</v>
      </c>
    </row>
    <row r="108" spans="1:16" x14ac:dyDescent="0.2">
      <c r="A108" s="21" t="s">
        <v>39</v>
      </c>
      <c r="E108" s="22" t="s">
        <v>154</v>
      </c>
    </row>
    <row r="109" spans="1:16" x14ac:dyDescent="0.2">
      <c r="A109" s="23" t="s">
        <v>40</v>
      </c>
      <c r="E109" s="24" t="s">
        <v>155</v>
      </c>
    </row>
    <row r="110" spans="1:16" ht="127.5" x14ac:dyDescent="0.2">
      <c r="A110" t="s">
        <v>42</v>
      </c>
      <c r="E110" s="22" t="s">
        <v>156</v>
      </c>
    </row>
    <row r="111" spans="1:16" ht="25.5" x14ac:dyDescent="0.2">
      <c r="A111" s="15" t="s">
        <v>34</v>
      </c>
      <c r="B111" s="16" t="s">
        <v>157</v>
      </c>
      <c r="C111" s="16" t="s">
        <v>158</v>
      </c>
      <c r="D111" s="15" t="s">
        <v>36</v>
      </c>
      <c r="E111" s="17" t="s">
        <v>159</v>
      </c>
      <c r="F111" s="18" t="s">
        <v>153</v>
      </c>
      <c r="G111" s="19">
        <v>3280.5</v>
      </c>
      <c r="H111" s="20">
        <v>0</v>
      </c>
      <c r="I111" s="20">
        <f>ROUND(ROUND(H111,2)*ROUND(G111,3),2)</f>
        <v>0</v>
      </c>
      <c r="O111">
        <f>(I111*21)/100</f>
        <v>0</v>
      </c>
      <c r="P111" t="s">
        <v>9</v>
      </c>
    </row>
    <row r="112" spans="1:16" x14ac:dyDescent="0.2">
      <c r="A112" s="21" t="s">
        <v>39</v>
      </c>
      <c r="E112" s="22" t="s">
        <v>160</v>
      </c>
    </row>
    <row r="113" spans="1:16" x14ac:dyDescent="0.2">
      <c r="A113" s="23" t="s">
        <v>40</v>
      </c>
      <c r="E113" s="24" t="s">
        <v>161</v>
      </c>
    </row>
    <row r="114" spans="1:16" ht="127.5" x14ac:dyDescent="0.2">
      <c r="A114" t="s">
        <v>42</v>
      </c>
      <c r="E114" s="22" t="s">
        <v>156</v>
      </c>
    </row>
    <row r="115" spans="1:16" ht="25.5" x14ac:dyDescent="0.2">
      <c r="A115" s="15" t="s">
        <v>34</v>
      </c>
      <c r="B115" s="16" t="s">
        <v>162</v>
      </c>
      <c r="C115" s="16" t="s">
        <v>163</v>
      </c>
      <c r="D115" s="15" t="s">
        <v>36</v>
      </c>
      <c r="E115" s="17" t="s">
        <v>164</v>
      </c>
      <c r="F115" s="18" t="s">
        <v>92</v>
      </c>
      <c r="G115" s="19">
        <v>497.9</v>
      </c>
      <c r="H115" s="20">
        <v>0</v>
      </c>
      <c r="I115" s="20">
        <f>ROUND(ROUND(H115,2)*ROUND(G115,3),2)</f>
        <v>0</v>
      </c>
      <c r="O115">
        <f>(I115*21)/100</f>
        <v>0</v>
      </c>
      <c r="P115" t="s">
        <v>9</v>
      </c>
    </row>
    <row r="116" spans="1:16" x14ac:dyDescent="0.2">
      <c r="A116" s="21" t="s">
        <v>39</v>
      </c>
      <c r="E116" s="22" t="s">
        <v>36</v>
      </c>
    </row>
    <row r="117" spans="1:16" x14ac:dyDescent="0.2">
      <c r="A117" s="23" t="s">
        <v>40</v>
      </c>
      <c r="E117" s="24" t="s">
        <v>165</v>
      </c>
    </row>
    <row r="118" spans="1:16" ht="204" x14ac:dyDescent="0.2">
      <c r="A118" t="s">
        <v>42</v>
      </c>
      <c r="E118" s="22" t="s">
        <v>166</v>
      </c>
    </row>
    <row r="119" spans="1:16" ht="38.25" x14ac:dyDescent="0.2">
      <c r="A119" s="15" t="s">
        <v>34</v>
      </c>
      <c r="B119" s="16" t="s">
        <v>167</v>
      </c>
      <c r="C119" s="16" t="s">
        <v>168</v>
      </c>
      <c r="D119" s="15" t="s">
        <v>36</v>
      </c>
      <c r="E119" s="17" t="s">
        <v>169</v>
      </c>
      <c r="F119" s="18" t="s">
        <v>170</v>
      </c>
      <c r="G119" s="19">
        <v>5194.3</v>
      </c>
      <c r="H119" s="20">
        <v>0</v>
      </c>
      <c r="I119" s="20">
        <f>ROUND(ROUND(H119,2)*ROUND(G119,3),2)</f>
        <v>0</v>
      </c>
      <c r="O119">
        <f>(I119*21)/100</f>
        <v>0</v>
      </c>
      <c r="P119" t="s">
        <v>9</v>
      </c>
    </row>
    <row r="120" spans="1:16" x14ac:dyDescent="0.2">
      <c r="A120" s="21" t="s">
        <v>39</v>
      </c>
      <c r="E120" s="22" t="s">
        <v>171</v>
      </c>
    </row>
    <row r="121" spans="1:16" x14ac:dyDescent="0.2">
      <c r="A121" s="23" t="s">
        <v>40</v>
      </c>
      <c r="E121" s="24" t="s">
        <v>172</v>
      </c>
    </row>
    <row r="122" spans="1:16" ht="102" x14ac:dyDescent="0.2">
      <c r="A122" t="s">
        <v>42</v>
      </c>
      <c r="E122" s="22" t="s">
        <v>173</v>
      </c>
    </row>
    <row r="123" spans="1:16" x14ac:dyDescent="0.2">
      <c r="A123" s="15" t="s">
        <v>34</v>
      </c>
      <c r="B123" s="16" t="s">
        <v>174</v>
      </c>
      <c r="C123" s="16" t="s">
        <v>175</v>
      </c>
      <c r="D123" s="15" t="s">
        <v>36</v>
      </c>
      <c r="E123" s="17" t="s">
        <v>176</v>
      </c>
      <c r="F123" s="18" t="s">
        <v>82</v>
      </c>
      <c r="G123" s="19">
        <v>4</v>
      </c>
      <c r="H123" s="20">
        <v>0</v>
      </c>
      <c r="I123" s="20">
        <f>ROUND(ROUND(H123,2)*ROUND(G123,3),2)</f>
        <v>0</v>
      </c>
      <c r="O123">
        <f>(I123*21)/100</f>
        <v>0</v>
      </c>
      <c r="P123" t="s">
        <v>9</v>
      </c>
    </row>
    <row r="124" spans="1:16" x14ac:dyDescent="0.2">
      <c r="A124" s="21" t="s">
        <v>39</v>
      </c>
      <c r="E124" s="22" t="s">
        <v>36</v>
      </c>
    </row>
    <row r="125" spans="1:16" x14ac:dyDescent="0.2">
      <c r="A125" s="23" t="s">
        <v>40</v>
      </c>
      <c r="E125" s="24" t="s">
        <v>177</v>
      </c>
    </row>
    <row r="126" spans="1:16" ht="114.75" x14ac:dyDescent="0.2">
      <c r="A126" t="s">
        <v>42</v>
      </c>
      <c r="E126" s="22" t="s">
        <v>178</v>
      </c>
    </row>
    <row r="127" spans="1:16" x14ac:dyDescent="0.2">
      <c r="A127" s="15" t="s">
        <v>34</v>
      </c>
      <c r="B127" s="16" t="s">
        <v>179</v>
      </c>
      <c r="C127" s="16" t="s">
        <v>180</v>
      </c>
      <c r="D127" s="15" t="s">
        <v>36</v>
      </c>
      <c r="E127" s="17" t="s">
        <v>181</v>
      </c>
      <c r="F127" s="18" t="s">
        <v>170</v>
      </c>
      <c r="G127" s="19">
        <v>30</v>
      </c>
      <c r="H127" s="20">
        <v>0</v>
      </c>
      <c r="I127" s="20">
        <f>ROUND(ROUND(H127,2)*ROUND(G127,3),2)</f>
        <v>0</v>
      </c>
      <c r="O127">
        <f>(I127*21)/100</f>
        <v>0</v>
      </c>
      <c r="P127" t="s">
        <v>9</v>
      </c>
    </row>
    <row r="128" spans="1:16" x14ac:dyDescent="0.2">
      <c r="A128" s="21" t="s">
        <v>39</v>
      </c>
      <c r="E128" s="22" t="s">
        <v>36</v>
      </c>
    </row>
    <row r="129" spans="1:5" x14ac:dyDescent="0.2">
      <c r="A129" s="23" t="s">
        <v>40</v>
      </c>
      <c r="E129" s="24" t="s">
        <v>182</v>
      </c>
    </row>
    <row r="130" spans="1:5" ht="25.5" x14ac:dyDescent="0.2">
      <c r="A130" t="s">
        <v>42</v>
      </c>
      <c r="E130" s="22" t="s">
        <v>183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04-17-01.1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2019-10-21T14:37:06Z</dcterms:created>
  <dcterms:modified xsi:type="dcterms:W3CDTF">2019-10-21T14:38:59Z</dcterms:modified>
</cp:coreProperties>
</file>